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13_ncr:1_{DDD37EA5-C8AF-4270-BF76-A9A87CF50F98}" xr6:coauthVersionLast="46" xr6:coauthVersionMax="46" xr10:uidLastSave="{00000000-0000-0000-0000-000000000000}"/>
  <bookViews>
    <workbookView xWindow="-33017" yWindow="-3377" windowWidth="33120" windowHeight="18120" xr2:uid="{00000000-000D-0000-FFFF-FFFF00000000}"/>
  </bookViews>
  <sheets>
    <sheet name="Wealth Accumulation 200K" sheetId="1" r:id="rId1"/>
    <sheet name="Wealth Accumulation 100k" sheetId="4" r:id="rId2"/>
    <sheet name="Compounded Investment Value" sheetId="2" r:id="rId3"/>
    <sheet name="Impact of Fees on Wealth Accum.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4" l="1"/>
  <c r="B21" i="4" l="1"/>
  <c r="B18" i="4"/>
  <c r="B20" i="4" l="1"/>
  <c r="B21" i="1"/>
  <c r="E12" i="3" l="1"/>
  <c r="E11" i="3"/>
  <c r="E10" i="3"/>
  <c r="B15" i="1" l="1"/>
  <c r="B18" i="1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11" i="2"/>
  <c r="B11" i="2"/>
  <c r="C11" i="2" l="1"/>
  <c r="B12" i="2"/>
  <c r="C12" i="2" l="1"/>
  <c r="B13" i="2"/>
  <c r="B14" i="2" l="1"/>
  <c r="C13" i="2"/>
  <c r="B20" i="1"/>
  <c r="B15" i="2" l="1"/>
  <c r="C14" i="2"/>
  <c r="C15" i="2" l="1"/>
  <c r="B16" i="2"/>
  <c r="C16" i="2" l="1"/>
  <c r="B17" i="2"/>
  <c r="B18" i="2" l="1"/>
  <c r="C17" i="2"/>
  <c r="B19" i="2" l="1"/>
  <c r="C18" i="2"/>
  <c r="C19" i="2" l="1"/>
  <c r="B20" i="2"/>
  <c r="B21" i="2" l="1"/>
  <c r="C20" i="2"/>
  <c r="C21" i="2" l="1"/>
  <c r="B22" i="2"/>
  <c r="C22" i="2" l="1"/>
  <c r="B23" i="2"/>
  <c r="B24" i="2" l="1"/>
  <c r="C23" i="2"/>
  <c r="C24" i="2" l="1"/>
  <c r="B25" i="2"/>
  <c r="C25" i="2" l="1"/>
  <c r="B26" i="2"/>
  <c r="C26" i="2" l="1"/>
  <c r="B27" i="2"/>
  <c r="C27" i="2" l="1"/>
  <c r="B28" i="2"/>
  <c r="C28" i="2" l="1"/>
  <c r="B29" i="2"/>
  <c r="B30" i="2" l="1"/>
  <c r="C29" i="2"/>
  <c r="B31" i="2" l="1"/>
  <c r="C30" i="2"/>
  <c r="B32" i="2" l="1"/>
  <c r="C31" i="2"/>
  <c r="B33" i="2" l="1"/>
  <c r="C32" i="2"/>
  <c r="B34" i="2" l="1"/>
  <c r="C33" i="2"/>
  <c r="B35" i="2" l="1"/>
  <c r="C34" i="2"/>
  <c r="C35" i="2" l="1"/>
  <c r="B36" i="2"/>
  <c r="B37" i="2" l="1"/>
  <c r="C36" i="2"/>
  <c r="C37" i="2" l="1"/>
  <c r="B38" i="2"/>
  <c r="B39" i="2" l="1"/>
  <c r="C38" i="2"/>
  <c r="B40" i="2" l="1"/>
  <c r="C40" i="2" s="1"/>
  <c r="C39" i="2"/>
  <c r="E6" i="2" l="1"/>
</calcChain>
</file>

<file path=xl/sharedStrings.xml><?xml version="1.0" encoding="utf-8"?>
<sst xmlns="http://schemas.openxmlformats.org/spreadsheetml/2006/main" count="65" uniqueCount="46">
  <si>
    <t>then after 30 years it will be worth =</t>
  </si>
  <si>
    <t xml:space="preserve">Rather, they are meant to show that such numbers are attainable. </t>
  </si>
  <si>
    <t>Real estate annual growth rate =</t>
  </si>
  <si>
    <t>Annual growth rate =</t>
  </si>
  <si>
    <t xml:space="preserve">Annual Investment </t>
  </si>
  <si>
    <t>Compounded Accumulation</t>
  </si>
  <si>
    <t>Years Invested</t>
  </si>
  <si>
    <t>Total Wealth Accumulation After 30 Years =</t>
  </si>
  <si>
    <t>(You may change this assumption)</t>
  </si>
  <si>
    <t xml:space="preserve">Annual Investment = </t>
  </si>
  <si>
    <t>Compounded Investment Value</t>
  </si>
  <si>
    <t>Impact of Fees on Wealth Accumulation</t>
  </si>
  <si>
    <t>Compounded Investment Values After 30 Years</t>
  </si>
  <si>
    <t>Percent of Wealth Lost Due to Fees</t>
  </si>
  <si>
    <t>Annual Fees</t>
  </si>
  <si>
    <t>Net Investment Annual Growth Rate</t>
  </si>
  <si>
    <t>Gross Investment Annual Growth Rate</t>
  </si>
  <si>
    <t>(1)</t>
  </si>
  <si>
    <t>(2)</t>
  </si>
  <si>
    <t>(3)</t>
  </si>
  <si>
    <t>(4)</t>
  </si>
  <si>
    <t>(5)</t>
  </si>
  <si>
    <t>This table shows the percentage of a potential nestegg's total cumulated value lost due to fees.</t>
  </si>
  <si>
    <t>Hypothetical Wealth Accumulation Over 30 Years</t>
  </si>
  <si>
    <t>Annual income* =</t>
  </si>
  <si>
    <t>Total annual retirment plan contributions =</t>
  </si>
  <si>
    <t>Initial home value (at beginning of 30-year period) =</t>
  </si>
  <si>
    <t>DON'T OVERWRITE THE FORMULAS!</t>
  </si>
  <si>
    <r>
      <t xml:space="preserve">Numbers in Column (4) are calculated using the </t>
    </r>
    <r>
      <rPr>
        <b/>
        <sz val="12"/>
        <color theme="1"/>
        <rFont val="Garamond"/>
        <family val="1"/>
      </rPr>
      <t xml:space="preserve">Compounded Investment Value </t>
    </r>
    <r>
      <rPr>
        <sz val="12"/>
        <color theme="1"/>
        <rFont val="Garamond"/>
        <family val="1"/>
      </rPr>
      <t>sheet.</t>
    </r>
  </si>
  <si>
    <r>
      <t xml:space="preserve">Using the </t>
    </r>
    <r>
      <rPr>
        <b/>
        <sz val="14"/>
        <color theme="1"/>
        <rFont val="Garamond"/>
        <family val="1"/>
      </rPr>
      <t xml:space="preserve">Compounded Investment Value </t>
    </r>
    <r>
      <rPr>
        <sz val="14"/>
        <color theme="1"/>
        <rFont val="Garamond"/>
        <family val="1"/>
      </rPr>
      <t>sheet in this workbook:</t>
    </r>
  </si>
  <si>
    <r>
      <t xml:space="preserve">* See separate </t>
    </r>
    <r>
      <rPr>
        <b/>
        <sz val="14"/>
        <color theme="1"/>
        <rFont val="Garamond"/>
        <family val="1"/>
      </rPr>
      <t>Sample</t>
    </r>
    <r>
      <rPr>
        <sz val="14"/>
        <color theme="1"/>
        <rFont val="Garamond"/>
        <family val="1"/>
      </rPr>
      <t xml:space="preserve"> </t>
    </r>
    <r>
      <rPr>
        <b/>
        <sz val="14"/>
        <color theme="1"/>
        <rFont val="Garamond"/>
        <family val="1"/>
      </rPr>
      <t xml:space="preserve">Household Budget </t>
    </r>
    <r>
      <rPr>
        <sz val="14"/>
        <color theme="1"/>
        <rFont val="Garamond"/>
        <family val="1"/>
      </rPr>
      <t>with income of $200,000</t>
    </r>
  </si>
  <si>
    <t xml:space="preserve">If $1,000 invested annually grows at 8% to $122,346 after 30 years, </t>
  </si>
  <si>
    <t xml:space="preserve">If $1,000 invested annually grows at 6% to $83,802 after 30 years, </t>
  </si>
  <si>
    <t>If home value grows for 30 years at =</t>
  </si>
  <si>
    <t>These numbers totally ignore Social Security benefits.</t>
  </si>
  <si>
    <r>
      <t xml:space="preserve">then </t>
    </r>
    <r>
      <rPr>
        <b/>
        <sz val="14"/>
        <color theme="1"/>
        <rFont val="Garamond"/>
        <family val="1"/>
      </rPr>
      <t xml:space="preserve">$33,000 annually grows at 8% to 33x($122,346) = </t>
    </r>
  </si>
  <si>
    <r>
      <t xml:space="preserve">then </t>
    </r>
    <r>
      <rPr>
        <b/>
        <sz val="14"/>
        <color theme="1"/>
        <rFont val="Garamond"/>
        <family val="1"/>
      </rPr>
      <t xml:space="preserve">$33,000 annually grows at 6% to 33x($83,802) = </t>
    </r>
  </si>
  <si>
    <t>(You can change input parameters in the green cells, blue cells show outputs)</t>
  </si>
  <si>
    <t>Assumes $1,000 investments made annually over 30 years</t>
  </si>
  <si>
    <t>The table shows 17.4% of nestegg value is lost if fees are 1%, and 31.5% is lost if fees are 2%.</t>
  </si>
  <si>
    <r>
      <t>(</t>
    </r>
    <r>
      <rPr>
        <b/>
        <sz val="12"/>
        <color theme="1"/>
        <rFont val="Garamond"/>
        <family val="1"/>
      </rPr>
      <t>Sample Household Budget</t>
    </r>
    <r>
      <rPr>
        <sz val="12"/>
        <color theme="1"/>
        <rFont val="Garamond"/>
        <family val="1"/>
      </rPr>
      <t xml:space="preserve"> shows your annual 403(b) contribution is $19,500, assume employer's is $13,500)</t>
    </r>
  </si>
  <si>
    <r>
      <t xml:space="preserve">* See separate </t>
    </r>
    <r>
      <rPr>
        <b/>
        <sz val="14"/>
        <color theme="1"/>
        <rFont val="Garamond"/>
        <family val="1"/>
      </rPr>
      <t>Sample</t>
    </r>
    <r>
      <rPr>
        <sz val="14"/>
        <color theme="1"/>
        <rFont val="Garamond"/>
        <family val="1"/>
      </rPr>
      <t xml:space="preserve"> </t>
    </r>
    <r>
      <rPr>
        <b/>
        <sz val="14"/>
        <color theme="1"/>
        <rFont val="Garamond"/>
        <family val="1"/>
      </rPr>
      <t xml:space="preserve">Household Budget </t>
    </r>
    <r>
      <rPr>
        <sz val="14"/>
        <color theme="1"/>
        <rFont val="Garamond"/>
        <family val="1"/>
      </rPr>
      <t>with income of $100,000</t>
    </r>
  </si>
  <si>
    <r>
      <t>(</t>
    </r>
    <r>
      <rPr>
        <b/>
        <sz val="12"/>
        <color theme="1"/>
        <rFont val="Garamond"/>
        <family val="1"/>
      </rPr>
      <t>Sample Household Budget</t>
    </r>
    <r>
      <rPr>
        <sz val="12"/>
        <color theme="1"/>
        <rFont val="Garamond"/>
        <family val="1"/>
      </rPr>
      <t xml:space="preserve"> shows your annual 403(b) contribution is $8,000, assume employer's is $7,000)</t>
    </r>
  </si>
  <si>
    <r>
      <t xml:space="preserve">then </t>
    </r>
    <r>
      <rPr>
        <b/>
        <sz val="14"/>
        <color theme="1"/>
        <rFont val="Garamond"/>
        <family val="1"/>
      </rPr>
      <t xml:space="preserve">$15,000 annually grows at 8% to 15x($122,346) = </t>
    </r>
  </si>
  <si>
    <r>
      <t xml:space="preserve">then </t>
    </r>
    <r>
      <rPr>
        <b/>
        <sz val="14"/>
        <color theme="1"/>
        <rFont val="Garamond"/>
        <family val="1"/>
      </rPr>
      <t xml:space="preserve">$15,000 annually grows at 6% to 15x($83,802) = </t>
    </r>
  </si>
  <si>
    <t xml:space="preserve">These calculations are not meant to suggest that such savings are guaranteed.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</si>
</sst>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Garamond"/>
      <family val="1"/>
    </font>
    <font>
      <b/>
      <sz val="18"/>
      <color theme="1"/>
      <name val="Garamond"/>
      <family val="1"/>
    </font>
    <font>
      <sz val="11"/>
      <color theme="1"/>
      <name val="Garamond"/>
      <family val="1"/>
    </font>
    <font>
      <sz val="14"/>
      <color theme="1"/>
      <name val="Garamond"/>
      <family val="1"/>
    </font>
    <font>
      <sz val="12"/>
      <color theme="1"/>
      <name val="Garamond"/>
      <family val="1"/>
    </font>
    <font>
      <b/>
      <sz val="14"/>
      <color theme="1"/>
      <name val="Garamond"/>
      <family val="1"/>
    </font>
    <font>
      <b/>
      <sz val="11"/>
      <color theme="1"/>
      <name val="Garamond"/>
      <family val="1"/>
    </font>
    <font>
      <b/>
      <sz val="12"/>
      <color theme="1"/>
      <name val="Garamond"/>
      <family val="1"/>
    </font>
    <font>
      <i/>
      <sz val="14"/>
      <color theme="1"/>
      <name val="Garamond"/>
      <family val="1"/>
    </font>
    <font>
      <sz val="18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9" fontId="6" fillId="2" borderId="1" xfId="2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7" fillId="0" borderId="0" xfId="0" applyFont="1" applyAlignment="1">
      <alignment horizontal="right" wrapText="1"/>
    </xf>
    <xf numFmtId="164" fontId="6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9" fontId="6" fillId="0" borderId="0" xfId="2" applyFont="1" applyAlignment="1">
      <alignment horizontal="center"/>
    </xf>
    <xf numFmtId="0" fontId="9" fillId="0" borderId="0" xfId="0" applyFont="1"/>
    <xf numFmtId="0" fontId="8" fillId="0" borderId="0" xfId="0" applyFont="1"/>
    <xf numFmtId="164" fontId="8" fillId="3" borderId="1" xfId="1" applyNumberFormat="1" applyFont="1" applyFill="1" applyBorder="1"/>
    <xf numFmtId="6" fontId="8" fillId="2" borderId="1" xfId="0" applyNumberFormat="1" applyFont="1" applyFill="1" applyBorder="1"/>
    <xf numFmtId="9" fontId="8" fillId="2" borderId="1" xfId="2" applyFont="1" applyFill="1" applyBorder="1"/>
    <xf numFmtId="0" fontId="7" fillId="0" borderId="0" xfId="0" applyFont="1"/>
    <xf numFmtId="0" fontId="5" fillId="0" borderId="2" xfId="0" applyFont="1" applyBorder="1"/>
    <xf numFmtId="9" fontId="6" fillId="0" borderId="2" xfId="2" applyFont="1" applyBorder="1" applyAlignment="1">
      <alignment horizontal="center"/>
    </xf>
    <xf numFmtId="164" fontId="6" fillId="0" borderId="2" xfId="1" applyNumberFormat="1" applyFont="1" applyBorder="1"/>
    <xf numFmtId="0" fontId="5" fillId="0" borderId="4" xfId="0" applyFont="1" applyBorder="1"/>
    <xf numFmtId="0" fontId="5" fillId="0" borderId="5" xfId="0" applyFont="1" applyBorder="1"/>
    <xf numFmtId="9" fontId="6" fillId="0" borderId="4" xfId="2" applyFont="1" applyBorder="1" applyAlignment="1">
      <alignment horizontal="center"/>
    </xf>
    <xf numFmtId="165" fontId="6" fillId="0" borderId="5" xfId="2" applyNumberFormat="1" applyFont="1" applyBorder="1"/>
    <xf numFmtId="9" fontId="6" fillId="0" borderId="6" xfId="2" applyFont="1" applyBorder="1" applyAlignment="1">
      <alignment horizontal="center"/>
    </xf>
    <xf numFmtId="9" fontId="6" fillId="0" borderId="7" xfId="2" applyFont="1" applyBorder="1" applyAlignment="1">
      <alignment horizontal="center"/>
    </xf>
    <xf numFmtId="164" fontId="6" fillId="0" borderId="7" xfId="1" applyNumberFormat="1" applyFont="1" applyBorder="1"/>
    <xf numFmtId="165" fontId="6" fillId="0" borderId="8" xfId="2" applyNumberFormat="1" applyFont="1" applyBorder="1"/>
    <xf numFmtId="0" fontId="8" fillId="0" borderId="9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center" vertical="top" wrapText="1"/>
    </xf>
    <xf numFmtId="164" fontId="7" fillId="0" borderId="4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164" fontId="7" fillId="0" borderId="6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7" fillId="0" borderId="8" xfId="1" applyNumberFormat="1" applyFont="1" applyBorder="1" applyAlignment="1">
      <alignment horizontal="center"/>
    </xf>
    <xf numFmtId="0" fontId="11" fillId="0" borderId="0" xfId="0" applyFont="1"/>
    <xf numFmtId="164" fontId="8" fillId="3" borderId="0" xfId="1" applyNumberFormat="1" applyFont="1" applyFill="1"/>
    <xf numFmtId="0" fontId="12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2"/>
  <sheetViews>
    <sheetView tabSelected="1" view="pageLayout" zoomScaleNormal="100" workbookViewId="0">
      <selection activeCell="A2" sqref="A2"/>
    </sheetView>
  </sheetViews>
  <sheetFormatPr defaultColWidth="9" defaultRowHeight="15" x14ac:dyDescent="0.25"/>
  <cols>
    <col min="1" max="1" width="58.5703125" style="6" customWidth="1"/>
    <col min="2" max="2" width="17" style="5" customWidth="1"/>
    <col min="3" max="16384" width="9" style="6"/>
  </cols>
  <sheetData>
    <row r="1" spans="1:2" ht="23.25" x14ac:dyDescent="0.35">
      <c r="A1" s="4" t="s">
        <v>23</v>
      </c>
    </row>
    <row r="2" spans="1:2" ht="17.45" customHeight="1" x14ac:dyDescent="0.35">
      <c r="A2" s="49"/>
    </row>
    <row r="3" spans="1:2" ht="18.75" x14ac:dyDescent="0.3">
      <c r="A3" s="7" t="s">
        <v>37</v>
      </c>
    </row>
    <row r="4" spans="1:2" ht="15.75" x14ac:dyDescent="0.25">
      <c r="A4" s="3" t="s">
        <v>27</v>
      </c>
    </row>
    <row r="5" spans="1:2" ht="16.5" thickBot="1" x14ac:dyDescent="0.3">
      <c r="A5" s="3"/>
    </row>
    <row r="6" spans="1:2" ht="19.5" thickBot="1" x14ac:dyDescent="0.35">
      <c r="A6" s="7" t="s">
        <v>2</v>
      </c>
      <c r="B6" s="8">
        <v>0.03</v>
      </c>
    </row>
    <row r="7" spans="1:2" ht="19.5" thickBot="1" x14ac:dyDescent="0.35">
      <c r="A7" s="7" t="s">
        <v>24</v>
      </c>
      <c r="B7" s="9">
        <v>200000</v>
      </c>
    </row>
    <row r="8" spans="1:2" ht="19.5" thickBot="1" x14ac:dyDescent="0.35">
      <c r="A8" s="7" t="s">
        <v>25</v>
      </c>
      <c r="B8" s="10">
        <v>33000</v>
      </c>
    </row>
    <row r="9" spans="1:2" ht="33" thickBot="1" x14ac:dyDescent="0.35">
      <c r="A9" s="11" t="s">
        <v>40</v>
      </c>
      <c r="B9" s="12"/>
    </row>
    <row r="10" spans="1:2" ht="19.5" thickBot="1" x14ac:dyDescent="0.35">
      <c r="A10" s="7" t="s">
        <v>26</v>
      </c>
      <c r="B10" s="10">
        <v>300000</v>
      </c>
    </row>
    <row r="11" spans="1:2" ht="18.75" x14ac:dyDescent="0.3">
      <c r="A11" s="7"/>
      <c r="B11" s="13"/>
    </row>
    <row r="12" spans="1:2" ht="18.75" x14ac:dyDescent="0.3">
      <c r="A12" s="7" t="s">
        <v>29</v>
      </c>
      <c r="B12" s="13"/>
    </row>
    <row r="13" spans="1:2" ht="18.75" x14ac:dyDescent="0.3">
      <c r="A13" s="7"/>
      <c r="B13" s="13"/>
    </row>
    <row r="14" spans="1:2" ht="18.75" x14ac:dyDescent="0.3">
      <c r="A14" s="7" t="s">
        <v>31</v>
      </c>
      <c r="B14" s="13"/>
    </row>
    <row r="15" spans="1:2" ht="18.75" x14ac:dyDescent="0.3">
      <c r="A15" s="7" t="s">
        <v>35</v>
      </c>
      <c r="B15" s="48">
        <f>33*122346</f>
        <v>4037418</v>
      </c>
    </row>
    <row r="16" spans="1:2" ht="18.75" x14ac:dyDescent="0.3">
      <c r="A16" s="7"/>
      <c r="B16" s="7"/>
    </row>
    <row r="17" spans="1:2" ht="18.75" x14ac:dyDescent="0.3">
      <c r="A17" s="7" t="s">
        <v>32</v>
      </c>
      <c r="B17" s="7"/>
    </row>
    <row r="18" spans="1:2" ht="18.75" x14ac:dyDescent="0.3">
      <c r="A18" s="7" t="s">
        <v>36</v>
      </c>
      <c r="B18" s="48">
        <f>33*83802</f>
        <v>2765466</v>
      </c>
    </row>
    <row r="19" spans="1:2" ht="18.75" x14ac:dyDescent="0.3">
      <c r="A19" s="7"/>
      <c r="B19" s="13"/>
    </row>
    <row r="20" spans="1:2" ht="18.75" x14ac:dyDescent="0.3">
      <c r="A20" s="7" t="s">
        <v>33</v>
      </c>
      <c r="B20" s="14">
        <f>B6</f>
        <v>0.03</v>
      </c>
    </row>
    <row r="21" spans="1:2" ht="18.75" x14ac:dyDescent="0.3">
      <c r="A21" s="7" t="s">
        <v>0</v>
      </c>
      <c r="B21" s="48">
        <f>B10*(1+B6)^30</f>
        <v>728178.74135689775</v>
      </c>
    </row>
    <row r="22" spans="1:2" ht="18.75" x14ac:dyDescent="0.3">
      <c r="A22" s="7"/>
      <c r="B22" s="13"/>
    </row>
    <row r="23" spans="1:2" ht="18.75" x14ac:dyDescent="0.3">
      <c r="A23" s="47" t="s">
        <v>34</v>
      </c>
      <c r="B23" s="13"/>
    </row>
    <row r="24" spans="1:2" ht="18.75" x14ac:dyDescent="0.3">
      <c r="A24" s="7"/>
      <c r="B24" s="13"/>
    </row>
    <row r="25" spans="1:2" ht="18.75" x14ac:dyDescent="0.3">
      <c r="A25" s="7"/>
      <c r="B25" s="13"/>
    </row>
    <row r="26" spans="1:2" ht="18.75" x14ac:dyDescent="0.3">
      <c r="A26" s="7" t="s">
        <v>45</v>
      </c>
      <c r="B26" s="13"/>
    </row>
    <row r="27" spans="1:2" ht="18.75" x14ac:dyDescent="0.3">
      <c r="A27" s="7" t="s">
        <v>1</v>
      </c>
      <c r="B27" s="13"/>
    </row>
    <row r="30" spans="1:2" ht="18.75" x14ac:dyDescent="0.3">
      <c r="A30" s="7" t="s">
        <v>30</v>
      </c>
    </row>
    <row r="31" spans="1:2" ht="18.75" x14ac:dyDescent="0.3">
      <c r="A31" s="7"/>
    </row>
    <row r="32" spans="1:2" ht="18.75" x14ac:dyDescent="0.3">
      <c r="A32" s="7"/>
    </row>
  </sheetData>
  <pageMargins left="0.7" right="0.7" top="0.75" bottom="0.75" header="0.3" footer="0.3"/>
  <pageSetup orientation="portrait" horizontalDpi="0" verticalDpi="0" r:id="rId1"/>
  <headerFooter>
    <oddFooter>&amp;C© 2014-2021  The Light Brigade, LLC    PillarsOfWealth.com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97F0F-DDE3-4A81-A332-9E474794FCE6}">
  <dimension ref="A1:B32"/>
  <sheetViews>
    <sheetView view="pageLayout" zoomScaleNormal="100" workbookViewId="0">
      <selection activeCell="A2" sqref="A2"/>
    </sheetView>
  </sheetViews>
  <sheetFormatPr defaultColWidth="9" defaultRowHeight="15" x14ac:dyDescent="0.25"/>
  <cols>
    <col min="1" max="1" width="58.5703125" style="6" customWidth="1"/>
    <col min="2" max="2" width="16.85546875" style="5" customWidth="1"/>
    <col min="3" max="16384" width="9" style="6"/>
  </cols>
  <sheetData>
    <row r="1" spans="1:2" ht="23.25" x14ac:dyDescent="0.35">
      <c r="A1" s="4" t="s">
        <v>23</v>
      </c>
    </row>
    <row r="2" spans="1:2" ht="17.45" customHeight="1" x14ac:dyDescent="0.35">
      <c r="A2" s="4"/>
    </row>
    <row r="3" spans="1:2" ht="18.75" x14ac:dyDescent="0.3">
      <c r="A3" s="7" t="s">
        <v>37</v>
      </c>
    </row>
    <row r="4" spans="1:2" ht="15.75" x14ac:dyDescent="0.25">
      <c r="A4" s="3" t="s">
        <v>27</v>
      </c>
    </row>
    <row r="5" spans="1:2" ht="16.5" thickBot="1" x14ac:dyDescent="0.3">
      <c r="A5" s="3"/>
    </row>
    <row r="6" spans="1:2" ht="19.5" thickBot="1" x14ac:dyDescent="0.35">
      <c r="A6" s="7" t="s">
        <v>2</v>
      </c>
      <c r="B6" s="8">
        <v>0.03</v>
      </c>
    </row>
    <row r="7" spans="1:2" ht="19.5" thickBot="1" x14ac:dyDescent="0.35">
      <c r="A7" s="7" t="s">
        <v>24</v>
      </c>
      <c r="B7" s="9">
        <v>100000</v>
      </c>
    </row>
    <row r="8" spans="1:2" ht="19.5" thickBot="1" x14ac:dyDescent="0.35">
      <c r="A8" s="7" t="s">
        <v>25</v>
      </c>
      <c r="B8" s="10">
        <v>15000</v>
      </c>
    </row>
    <row r="9" spans="1:2" ht="33" thickBot="1" x14ac:dyDescent="0.35">
      <c r="A9" s="11" t="s">
        <v>42</v>
      </c>
      <c r="B9" s="12"/>
    </row>
    <row r="10" spans="1:2" ht="19.5" thickBot="1" x14ac:dyDescent="0.35">
      <c r="A10" s="7" t="s">
        <v>26</v>
      </c>
      <c r="B10" s="10">
        <v>250000</v>
      </c>
    </row>
    <row r="11" spans="1:2" ht="18.75" x14ac:dyDescent="0.3">
      <c r="A11" s="7"/>
      <c r="B11" s="13"/>
    </row>
    <row r="12" spans="1:2" ht="18.75" x14ac:dyDescent="0.3">
      <c r="A12" s="7" t="s">
        <v>29</v>
      </c>
      <c r="B12" s="13"/>
    </row>
    <row r="13" spans="1:2" ht="18.75" x14ac:dyDescent="0.3">
      <c r="A13" s="7"/>
      <c r="B13" s="13"/>
    </row>
    <row r="14" spans="1:2" ht="18.75" x14ac:dyDescent="0.3">
      <c r="A14" s="7" t="s">
        <v>31</v>
      </c>
      <c r="B14" s="13"/>
    </row>
    <row r="15" spans="1:2" ht="18.75" x14ac:dyDescent="0.3">
      <c r="A15" s="7" t="s">
        <v>43</v>
      </c>
      <c r="B15" s="48">
        <f>15*122346</f>
        <v>1835190</v>
      </c>
    </row>
    <row r="16" spans="1:2" ht="18.75" x14ac:dyDescent="0.3">
      <c r="A16" s="7"/>
      <c r="B16" s="7"/>
    </row>
    <row r="17" spans="1:2" ht="18.75" x14ac:dyDescent="0.3">
      <c r="A17" s="7" t="s">
        <v>32</v>
      </c>
      <c r="B17" s="7"/>
    </row>
    <row r="18" spans="1:2" ht="18.75" x14ac:dyDescent="0.3">
      <c r="A18" s="7" t="s">
        <v>44</v>
      </c>
      <c r="B18" s="48">
        <f>14*83802</f>
        <v>1173228</v>
      </c>
    </row>
    <row r="19" spans="1:2" ht="18.75" x14ac:dyDescent="0.3">
      <c r="A19" s="7"/>
      <c r="B19" s="13"/>
    </row>
    <row r="20" spans="1:2" ht="18.75" x14ac:dyDescent="0.3">
      <c r="A20" s="7" t="s">
        <v>33</v>
      </c>
      <c r="B20" s="14">
        <f>B6</f>
        <v>0.03</v>
      </c>
    </row>
    <row r="21" spans="1:2" ht="18.75" x14ac:dyDescent="0.3">
      <c r="A21" s="7" t="s">
        <v>0</v>
      </c>
      <c r="B21" s="48">
        <f>B10*(1+B6)^30</f>
        <v>606815.61779741477</v>
      </c>
    </row>
    <row r="22" spans="1:2" ht="18.75" x14ac:dyDescent="0.3">
      <c r="A22" s="7"/>
      <c r="B22" s="13"/>
    </row>
    <row r="23" spans="1:2" ht="18.75" x14ac:dyDescent="0.3">
      <c r="A23" s="47" t="s">
        <v>34</v>
      </c>
      <c r="B23" s="13"/>
    </row>
    <row r="24" spans="1:2" ht="18.75" x14ac:dyDescent="0.3">
      <c r="A24" s="7"/>
      <c r="B24" s="13"/>
    </row>
    <row r="25" spans="1:2" ht="18.75" x14ac:dyDescent="0.3">
      <c r="A25" s="7"/>
      <c r="B25" s="13"/>
    </row>
    <row r="26" spans="1:2" ht="18.75" x14ac:dyDescent="0.3">
      <c r="A26" s="7" t="s">
        <v>45</v>
      </c>
      <c r="B26" s="13"/>
    </row>
    <row r="27" spans="1:2" ht="18.75" x14ac:dyDescent="0.3">
      <c r="A27" s="7" t="s">
        <v>1</v>
      </c>
      <c r="B27" s="13"/>
    </row>
    <row r="30" spans="1:2" ht="18.75" x14ac:dyDescent="0.3">
      <c r="A30" s="7" t="s">
        <v>41</v>
      </c>
    </row>
    <row r="31" spans="1:2" ht="18.75" x14ac:dyDescent="0.3">
      <c r="A31" s="7"/>
    </row>
    <row r="32" spans="1:2" ht="18.75" x14ac:dyDescent="0.3">
      <c r="A32" s="7"/>
    </row>
  </sheetData>
  <pageMargins left="0.7" right="0.7" top="0.75" bottom="0.75" header="0.3" footer="0.3"/>
  <pageSetup orientation="portrait" horizontalDpi="0" verticalDpi="0" r:id="rId1"/>
  <headerFooter>
    <oddFooter>&amp;C© 2014-2021  The Light Brigade, LLC    PillarsOfWealth.com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0"/>
  <sheetViews>
    <sheetView view="pageLayout" topLeftCell="A25" zoomScaleNormal="100" workbookViewId="0">
      <selection activeCell="A2" sqref="A2"/>
    </sheetView>
  </sheetViews>
  <sheetFormatPr defaultColWidth="9" defaultRowHeight="15" x14ac:dyDescent="0.25"/>
  <cols>
    <col min="1" max="1" width="13.42578125" style="6" customWidth="1"/>
    <col min="2" max="2" width="11.7109375" style="6" customWidth="1"/>
    <col min="3" max="3" width="16" style="6" customWidth="1"/>
    <col min="4" max="4" width="9" style="6"/>
    <col min="5" max="5" width="14.5703125" style="6" customWidth="1"/>
    <col min="6" max="7" width="11.85546875" style="6" bestFit="1" customWidth="1"/>
    <col min="8" max="9" width="9" style="6"/>
    <col min="10" max="10" width="10.5703125" style="6" customWidth="1"/>
    <col min="11" max="11" width="10" style="6" customWidth="1"/>
    <col min="12" max="16384" width="9" style="6"/>
  </cols>
  <sheetData>
    <row r="1" spans="1:5" ht="23.25" x14ac:dyDescent="0.35">
      <c r="A1" s="4" t="s">
        <v>12</v>
      </c>
      <c r="D1" s="15"/>
    </row>
    <row r="2" spans="1:5" ht="23.25" x14ac:dyDescent="0.35">
      <c r="A2" s="4"/>
      <c r="D2" s="15"/>
    </row>
    <row r="3" spans="1:5" ht="16.899999999999999" customHeight="1" x14ac:dyDescent="0.3">
      <c r="A3" s="7" t="s">
        <v>37</v>
      </c>
      <c r="D3" s="15"/>
    </row>
    <row r="4" spans="1:5" ht="15.75" x14ac:dyDescent="0.25">
      <c r="A4" s="3" t="s">
        <v>27</v>
      </c>
      <c r="D4" s="15"/>
    </row>
    <row r="5" spans="1:5" ht="16.5" thickBot="1" x14ac:dyDescent="0.3">
      <c r="A5" s="3"/>
      <c r="D5" s="15"/>
    </row>
    <row r="6" spans="1:5" ht="19.5" thickBot="1" x14ac:dyDescent="0.35">
      <c r="A6" s="16" t="s">
        <v>7</v>
      </c>
      <c r="E6" s="17">
        <f>SUM(C11:C40)</f>
        <v>122345.86800249139</v>
      </c>
    </row>
    <row r="7" spans="1:5" ht="19.5" thickBot="1" x14ac:dyDescent="0.35">
      <c r="A7" s="16" t="s">
        <v>9</v>
      </c>
      <c r="C7" s="18">
        <v>1000</v>
      </c>
      <c r="D7" s="16" t="s">
        <v>8</v>
      </c>
    </row>
    <row r="8" spans="1:5" ht="16.149999999999999" customHeight="1" thickBot="1" x14ac:dyDescent="0.35">
      <c r="A8" s="16" t="s">
        <v>3</v>
      </c>
      <c r="B8" s="16"/>
      <c r="C8" s="19">
        <v>0.08</v>
      </c>
      <c r="D8" s="16" t="s">
        <v>8</v>
      </c>
    </row>
    <row r="9" spans="1:5" ht="15.75" thickBot="1" x14ac:dyDescent="0.3"/>
    <row r="10" spans="1:5" ht="75" x14ac:dyDescent="0.25">
      <c r="A10" s="39" t="s">
        <v>4</v>
      </c>
      <c r="B10" s="40" t="s">
        <v>6</v>
      </c>
      <c r="C10" s="41" t="s">
        <v>5</v>
      </c>
    </row>
    <row r="11" spans="1:5" ht="15.75" x14ac:dyDescent="0.25">
      <c r="A11" s="42">
        <f t="shared" ref="A11:A40" si="0">$C$7</f>
        <v>1000</v>
      </c>
      <c r="B11" s="38">
        <f>30</f>
        <v>30</v>
      </c>
      <c r="C11" s="43">
        <f t="shared" ref="C11:C40" si="1">A11*(1+$C$8)^B11</f>
        <v>10062.656889073445</v>
      </c>
    </row>
    <row r="12" spans="1:5" ht="15.75" x14ac:dyDescent="0.25">
      <c r="A12" s="42">
        <f t="shared" si="0"/>
        <v>1000</v>
      </c>
      <c r="B12" s="38">
        <f t="shared" ref="B12:B40" si="2">B11-1</f>
        <v>29</v>
      </c>
      <c r="C12" s="43">
        <f t="shared" si="1"/>
        <v>9317.2748972902264</v>
      </c>
    </row>
    <row r="13" spans="1:5" ht="15.75" x14ac:dyDescent="0.25">
      <c r="A13" s="42">
        <f t="shared" si="0"/>
        <v>1000</v>
      </c>
      <c r="B13" s="38">
        <f t="shared" si="2"/>
        <v>28</v>
      </c>
      <c r="C13" s="43">
        <f t="shared" si="1"/>
        <v>8627.1063863798372</v>
      </c>
    </row>
    <row r="14" spans="1:5" ht="15.75" x14ac:dyDescent="0.25">
      <c r="A14" s="42">
        <f t="shared" si="0"/>
        <v>1000</v>
      </c>
      <c r="B14" s="38">
        <f t="shared" si="2"/>
        <v>27</v>
      </c>
      <c r="C14" s="43">
        <f t="shared" si="1"/>
        <v>7988.0614688702199</v>
      </c>
    </row>
    <row r="15" spans="1:5" ht="15.75" x14ac:dyDescent="0.25">
      <c r="A15" s="42">
        <f t="shared" si="0"/>
        <v>1000</v>
      </c>
      <c r="B15" s="38">
        <f t="shared" si="2"/>
        <v>26</v>
      </c>
      <c r="C15" s="43">
        <f t="shared" si="1"/>
        <v>7396.3532119168704</v>
      </c>
    </row>
    <row r="16" spans="1:5" ht="15.75" x14ac:dyDescent="0.25">
      <c r="A16" s="42">
        <f t="shared" si="0"/>
        <v>1000</v>
      </c>
      <c r="B16" s="38">
        <f t="shared" si="2"/>
        <v>25</v>
      </c>
      <c r="C16" s="43">
        <f t="shared" si="1"/>
        <v>6848.475196219325</v>
      </c>
    </row>
    <row r="17" spans="1:3" ht="15.75" x14ac:dyDescent="0.25">
      <c r="A17" s="42">
        <f t="shared" si="0"/>
        <v>1000</v>
      </c>
      <c r="B17" s="38">
        <f t="shared" si="2"/>
        <v>24</v>
      </c>
      <c r="C17" s="43">
        <f t="shared" si="1"/>
        <v>6341.1807372401145</v>
      </c>
    </row>
    <row r="18" spans="1:3" ht="15.75" x14ac:dyDescent="0.25">
      <c r="A18" s="42">
        <f t="shared" si="0"/>
        <v>1000</v>
      </c>
      <c r="B18" s="38">
        <f t="shared" si="2"/>
        <v>23</v>
      </c>
      <c r="C18" s="43">
        <f t="shared" si="1"/>
        <v>5871.4636455926984</v>
      </c>
    </row>
    <row r="19" spans="1:3" ht="15.75" x14ac:dyDescent="0.25">
      <c r="A19" s="42">
        <f t="shared" si="0"/>
        <v>1000</v>
      </c>
      <c r="B19" s="38">
        <f t="shared" si="2"/>
        <v>22</v>
      </c>
      <c r="C19" s="43">
        <f t="shared" si="1"/>
        <v>5436.5404125858322</v>
      </c>
    </row>
    <row r="20" spans="1:3" ht="15.75" x14ac:dyDescent="0.25">
      <c r="A20" s="42">
        <f t="shared" si="0"/>
        <v>1000</v>
      </c>
      <c r="B20" s="38">
        <f t="shared" si="2"/>
        <v>21</v>
      </c>
      <c r="C20" s="43">
        <f t="shared" si="1"/>
        <v>5033.8337153572511</v>
      </c>
    </row>
    <row r="21" spans="1:3" ht="15.75" x14ac:dyDescent="0.25">
      <c r="A21" s="42">
        <f t="shared" si="0"/>
        <v>1000</v>
      </c>
      <c r="B21" s="38">
        <f t="shared" si="2"/>
        <v>20</v>
      </c>
      <c r="C21" s="43">
        <f t="shared" si="1"/>
        <v>4660.9571438493067</v>
      </c>
    </row>
    <row r="22" spans="1:3" ht="15.75" x14ac:dyDescent="0.25">
      <c r="A22" s="42">
        <f t="shared" si="0"/>
        <v>1000</v>
      </c>
      <c r="B22" s="38">
        <f t="shared" si="2"/>
        <v>19</v>
      </c>
      <c r="C22" s="43">
        <f t="shared" si="1"/>
        <v>4315.7010591197286</v>
      </c>
    </row>
    <row r="23" spans="1:3" ht="15.75" x14ac:dyDescent="0.25">
      <c r="A23" s="42">
        <f t="shared" si="0"/>
        <v>1000</v>
      </c>
      <c r="B23" s="38">
        <f t="shared" si="2"/>
        <v>18</v>
      </c>
      <c r="C23" s="43">
        <f t="shared" si="1"/>
        <v>3996.0194991849335</v>
      </c>
    </row>
    <row r="24" spans="1:3" ht="15.75" x14ac:dyDescent="0.25">
      <c r="A24" s="42">
        <f t="shared" si="0"/>
        <v>1000</v>
      </c>
      <c r="B24" s="38">
        <f t="shared" si="2"/>
        <v>17</v>
      </c>
      <c r="C24" s="43">
        <f t="shared" si="1"/>
        <v>3700.0180548008639</v>
      </c>
    </row>
    <row r="25" spans="1:3" ht="15.75" x14ac:dyDescent="0.25">
      <c r="A25" s="42">
        <f t="shared" si="0"/>
        <v>1000</v>
      </c>
      <c r="B25" s="38">
        <f t="shared" si="2"/>
        <v>16</v>
      </c>
      <c r="C25" s="43">
        <f t="shared" si="1"/>
        <v>3425.9426433341332</v>
      </c>
    </row>
    <row r="26" spans="1:3" ht="15.75" x14ac:dyDescent="0.25">
      <c r="A26" s="42">
        <f t="shared" si="0"/>
        <v>1000</v>
      </c>
      <c r="B26" s="38">
        <f t="shared" si="2"/>
        <v>15</v>
      </c>
      <c r="C26" s="43">
        <f t="shared" si="1"/>
        <v>3172.1691141982715</v>
      </c>
    </row>
    <row r="27" spans="1:3" ht="15.75" x14ac:dyDescent="0.25">
      <c r="A27" s="42">
        <f t="shared" si="0"/>
        <v>1000</v>
      </c>
      <c r="B27" s="38">
        <f t="shared" si="2"/>
        <v>14</v>
      </c>
      <c r="C27" s="43">
        <f t="shared" si="1"/>
        <v>2937.1936242576585</v>
      </c>
    </row>
    <row r="28" spans="1:3" ht="15.75" x14ac:dyDescent="0.25">
      <c r="A28" s="42">
        <f t="shared" si="0"/>
        <v>1000</v>
      </c>
      <c r="B28" s="38">
        <f t="shared" si="2"/>
        <v>13</v>
      </c>
      <c r="C28" s="43">
        <f t="shared" si="1"/>
        <v>2719.6237261644983</v>
      </c>
    </row>
    <row r="29" spans="1:3" ht="15.75" x14ac:dyDescent="0.25">
      <c r="A29" s="42">
        <f t="shared" si="0"/>
        <v>1000</v>
      </c>
      <c r="B29" s="38">
        <f t="shared" si="2"/>
        <v>12</v>
      </c>
      <c r="C29" s="43">
        <f t="shared" si="1"/>
        <v>2518.1701168189797</v>
      </c>
    </row>
    <row r="30" spans="1:3" ht="15.75" x14ac:dyDescent="0.25">
      <c r="A30" s="42">
        <f t="shared" si="0"/>
        <v>1000</v>
      </c>
      <c r="B30" s="38">
        <f t="shared" si="2"/>
        <v>11</v>
      </c>
      <c r="C30" s="43">
        <f t="shared" si="1"/>
        <v>2331.6389970546106</v>
      </c>
    </row>
    <row r="31" spans="1:3" ht="15.75" x14ac:dyDescent="0.25">
      <c r="A31" s="42">
        <f t="shared" si="0"/>
        <v>1000</v>
      </c>
      <c r="B31" s="38">
        <f t="shared" si="2"/>
        <v>10</v>
      </c>
      <c r="C31" s="43">
        <f t="shared" si="1"/>
        <v>2158.9249972727876</v>
      </c>
    </row>
    <row r="32" spans="1:3" ht="15.75" x14ac:dyDescent="0.25">
      <c r="A32" s="42">
        <f t="shared" si="0"/>
        <v>1000</v>
      </c>
      <c r="B32" s="38">
        <f t="shared" si="2"/>
        <v>9</v>
      </c>
      <c r="C32" s="43">
        <f t="shared" si="1"/>
        <v>1999.004627104433</v>
      </c>
    </row>
    <row r="33" spans="1:3" ht="15.75" x14ac:dyDescent="0.25">
      <c r="A33" s="42">
        <f t="shared" si="0"/>
        <v>1000</v>
      </c>
      <c r="B33" s="38">
        <f t="shared" si="2"/>
        <v>8</v>
      </c>
      <c r="C33" s="43">
        <f t="shared" si="1"/>
        <v>1850.9302102818824</v>
      </c>
    </row>
    <row r="34" spans="1:3" ht="15.75" x14ac:dyDescent="0.25">
      <c r="A34" s="42">
        <f t="shared" si="0"/>
        <v>1000</v>
      </c>
      <c r="B34" s="38">
        <f t="shared" si="2"/>
        <v>7</v>
      </c>
      <c r="C34" s="43">
        <f t="shared" si="1"/>
        <v>1713.8242687795207</v>
      </c>
    </row>
    <row r="35" spans="1:3" ht="15.75" x14ac:dyDescent="0.25">
      <c r="A35" s="42">
        <f t="shared" si="0"/>
        <v>1000</v>
      </c>
      <c r="B35" s="38">
        <f t="shared" si="2"/>
        <v>6</v>
      </c>
      <c r="C35" s="43">
        <f t="shared" si="1"/>
        <v>1586.8743229440006</v>
      </c>
    </row>
    <row r="36" spans="1:3" ht="15.75" x14ac:dyDescent="0.25">
      <c r="A36" s="42">
        <f t="shared" si="0"/>
        <v>1000</v>
      </c>
      <c r="B36" s="38">
        <f t="shared" si="2"/>
        <v>5</v>
      </c>
      <c r="C36" s="43">
        <f t="shared" si="1"/>
        <v>1469.3280768000004</v>
      </c>
    </row>
    <row r="37" spans="1:3" ht="15.75" x14ac:dyDescent="0.25">
      <c r="A37" s="42">
        <f t="shared" si="0"/>
        <v>1000</v>
      </c>
      <c r="B37" s="38">
        <f t="shared" si="2"/>
        <v>4</v>
      </c>
      <c r="C37" s="43">
        <f t="shared" si="1"/>
        <v>1360.4889600000004</v>
      </c>
    </row>
    <row r="38" spans="1:3" ht="15.75" x14ac:dyDescent="0.25">
      <c r="A38" s="42">
        <f t="shared" si="0"/>
        <v>1000</v>
      </c>
      <c r="B38" s="38">
        <f t="shared" si="2"/>
        <v>3</v>
      </c>
      <c r="C38" s="43">
        <f t="shared" si="1"/>
        <v>1259.7120000000002</v>
      </c>
    </row>
    <row r="39" spans="1:3" ht="15.75" x14ac:dyDescent="0.25">
      <c r="A39" s="42">
        <f t="shared" si="0"/>
        <v>1000</v>
      </c>
      <c r="B39" s="38">
        <f t="shared" si="2"/>
        <v>2</v>
      </c>
      <c r="C39" s="43">
        <f t="shared" si="1"/>
        <v>1166.4000000000001</v>
      </c>
    </row>
    <row r="40" spans="1:3" ht="16.5" thickBot="1" x14ac:dyDescent="0.3">
      <c r="A40" s="44">
        <f t="shared" si="0"/>
        <v>1000</v>
      </c>
      <c r="B40" s="45">
        <f t="shared" si="2"/>
        <v>1</v>
      </c>
      <c r="C40" s="46">
        <f t="shared" si="1"/>
        <v>1080</v>
      </c>
    </row>
  </sheetData>
  <pageMargins left="0.7" right="0.7" top="0.75" bottom="0.75" header="0.3" footer="0.3"/>
  <pageSetup orientation="portrait" horizontalDpi="0" verticalDpi="0" r:id="rId1"/>
  <headerFooter>
    <oddFooter>&amp;C© 2014-2021  The Light Brigade, LLC    PillarsOfWealth.com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FBCB2-F994-4F55-9EB6-82F1A4CCC90C}">
  <dimension ref="A1:H28"/>
  <sheetViews>
    <sheetView view="pageLayout" topLeftCell="A7" zoomScaleNormal="100" workbookViewId="0">
      <selection activeCell="A2" sqref="A2"/>
    </sheetView>
  </sheetViews>
  <sheetFormatPr defaultRowHeight="15" x14ac:dyDescent="0.25"/>
  <cols>
    <col min="1" max="1" width="20" customWidth="1"/>
    <col min="2" max="2" width="10.5703125" customWidth="1"/>
    <col min="3" max="3" width="18.140625" customWidth="1"/>
    <col min="4" max="4" width="15.5703125" customWidth="1"/>
    <col min="5" max="5" width="13.85546875" customWidth="1"/>
  </cols>
  <sheetData>
    <row r="1" spans="1:8" ht="23.25" x14ac:dyDescent="0.35">
      <c r="A1" s="4" t="s">
        <v>11</v>
      </c>
      <c r="B1" s="6"/>
      <c r="C1" s="6"/>
      <c r="D1" s="6"/>
      <c r="E1" s="6"/>
    </row>
    <row r="2" spans="1:8" ht="23.25" x14ac:dyDescent="0.35">
      <c r="A2" s="4"/>
      <c r="B2" s="6"/>
      <c r="C2" s="6"/>
      <c r="D2" s="6"/>
      <c r="E2" s="6"/>
    </row>
    <row r="3" spans="1:8" ht="18.75" x14ac:dyDescent="0.3">
      <c r="A3" s="7" t="s">
        <v>38</v>
      </c>
      <c r="B3" s="6"/>
      <c r="C3" s="6"/>
      <c r="D3" s="6"/>
      <c r="E3" s="6"/>
    </row>
    <row r="4" spans="1:8" ht="18.75" x14ac:dyDescent="0.3">
      <c r="A4" s="7"/>
      <c r="B4" s="6"/>
      <c r="C4" s="6"/>
      <c r="D4" s="6"/>
      <c r="E4" s="6"/>
    </row>
    <row r="5" spans="1:8" ht="15.75" x14ac:dyDescent="0.25">
      <c r="A5" s="3" t="s">
        <v>27</v>
      </c>
      <c r="B5" s="6"/>
      <c r="C5" s="6"/>
      <c r="D5" s="6"/>
      <c r="E5" s="6"/>
    </row>
    <row r="6" spans="1:8" ht="16.5" thickBot="1" x14ac:dyDescent="0.3">
      <c r="A6" s="3"/>
      <c r="B6" s="6"/>
      <c r="C6" s="6"/>
      <c r="D6" s="6"/>
      <c r="E6" s="6"/>
    </row>
    <row r="7" spans="1:8" s="2" customFormat="1" ht="19.5" thickBot="1" x14ac:dyDescent="0.35">
      <c r="A7" s="35" t="s">
        <v>17</v>
      </c>
      <c r="B7" s="36" t="s">
        <v>18</v>
      </c>
      <c r="C7" s="36" t="s">
        <v>19</v>
      </c>
      <c r="D7" s="36" t="s">
        <v>20</v>
      </c>
      <c r="E7" s="37" t="s">
        <v>21</v>
      </c>
    </row>
    <row r="8" spans="1:8" ht="57.4" customHeight="1" x14ac:dyDescent="0.3">
      <c r="A8" s="32" t="s">
        <v>16</v>
      </c>
      <c r="B8" s="33" t="s">
        <v>14</v>
      </c>
      <c r="C8" s="33" t="s">
        <v>15</v>
      </c>
      <c r="D8" s="33" t="s">
        <v>10</v>
      </c>
      <c r="E8" s="34" t="s">
        <v>13</v>
      </c>
      <c r="F8" s="1"/>
      <c r="G8" s="1"/>
      <c r="H8" s="1"/>
    </row>
    <row r="9" spans="1:8" ht="15.75" x14ac:dyDescent="0.25">
      <c r="A9" s="24"/>
      <c r="B9" s="21"/>
      <c r="C9" s="21"/>
      <c r="D9" s="21"/>
      <c r="E9" s="25"/>
      <c r="F9" s="1"/>
      <c r="G9" s="1"/>
      <c r="H9" s="1"/>
    </row>
    <row r="10" spans="1:8" ht="18.75" x14ac:dyDescent="0.3">
      <c r="A10" s="26">
        <v>0.08</v>
      </c>
      <c r="B10" s="22">
        <v>0</v>
      </c>
      <c r="C10" s="22">
        <v>0.08</v>
      </c>
      <c r="D10" s="23">
        <v>122346</v>
      </c>
      <c r="E10" s="27">
        <f>(D10-D10)/D10</f>
        <v>0</v>
      </c>
      <c r="F10" s="1"/>
      <c r="G10" s="1"/>
      <c r="H10" s="1"/>
    </row>
    <row r="11" spans="1:8" ht="18.75" x14ac:dyDescent="0.3">
      <c r="A11" s="26">
        <v>0.08</v>
      </c>
      <c r="B11" s="22">
        <v>0.01</v>
      </c>
      <c r="C11" s="22">
        <v>7.0000000000000007E-2</v>
      </c>
      <c r="D11" s="23">
        <v>101073</v>
      </c>
      <c r="E11" s="27">
        <f>(D10-D11)/D10</f>
        <v>0.17387572948849983</v>
      </c>
      <c r="F11" s="1"/>
      <c r="G11" s="1"/>
      <c r="H11" s="1"/>
    </row>
    <row r="12" spans="1:8" ht="19.5" thickBot="1" x14ac:dyDescent="0.35">
      <c r="A12" s="28">
        <v>0.08</v>
      </c>
      <c r="B12" s="29">
        <v>0.02</v>
      </c>
      <c r="C12" s="29">
        <v>0.06</v>
      </c>
      <c r="D12" s="30">
        <v>83802</v>
      </c>
      <c r="E12" s="31">
        <f>(D10-D12)/D10</f>
        <v>0.31504094943847777</v>
      </c>
      <c r="F12" s="1"/>
      <c r="G12" s="1"/>
      <c r="H12" s="1"/>
    </row>
    <row r="13" spans="1:8" ht="18.75" x14ac:dyDescent="0.3">
      <c r="A13" s="6"/>
      <c r="B13" s="7"/>
      <c r="C13" s="7"/>
      <c r="D13" s="7"/>
      <c r="E13" s="7"/>
      <c r="F13" s="1"/>
      <c r="G13" s="1"/>
      <c r="H13" s="1"/>
    </row>
    <row r="14" spans="1:8" ht="18.75" x14ac:dyDescent="0.3">
      <c r="A14" s="20" t="s">
        <v>22</v>
      </c>
      <c r="B14" s="6"/>
      <c r="C14" s="7"/>
      <c r="D14" s="7"/>
      <c r="E14" s="7"/>
    </row>
    <row r="15" spans="1:8" ht="18.75" x14ac:dyDescent="0.3">
      <c r="A15" s="20" t="s">
        <v>28</v>
      </c>
      <c r="B15" s="6"/>
      <c r="C15" s="7"/>
      <c r="D15" s="7"/>
      <c r="E15" s="7"/>
    </row>
    <row r="16" spans="1:8" ht="18.75" x14ac:dyDescent="0.3">
      <c r="A16" s="20" t="s">
        <v>39</v>
      </c>
      <c r="B16" s="7"/>
      <c r="C16" s="7"/>
      <c r="D16" s="7"/>
      <c r="E16" s="6"/>
    </row>
    <row r="17" spans="1:5" ht="18.75" x14ac:dyDescent="0.3">
      <c r="A17" s="20"/>
      <c r="B17" s="7"/>
      <c r="C17" s="7"/>
      <c r="D17" s="7"/>
      <c r="E17" s="6"/>
    </row>
    <row r="18" spans="1:5" ht="18.75" x14ac:dyDescent="0.3">
      <c r="A18" s="6"/>
      <c r="B18" s="7"/>
      <c r="C18" s="6"/>
      <c r="D18" s="6"/>
      <c r="E18" s="6"/>
    </row>
    <row r="19" spans="1:5" x14ac:dyDescent="0.25">
      <c r="A19" s="6"/>
      <c r="B19" s="6"/>
      <c r="C19" s="6"/>
      <c r="D19" s="6"/>
      <c r="E19" s="6"/>
    </row>
    <row r="20" spans="1:5" x14ac:dyDescent="0.25">
      <c r="A20" s="6"/>
      <c r="B20" s="6"/>
      <c r="C20" s="6"/>
      <c r="D20" s="6"/>
      <c r="E20" s="6"/>
    </row>
    <row r="21" spans="1:5" x14ac:dyDescent="0.25">
      <c r="A21" s="6"/>
      <c r="B21" s="6"/>
      <c r="C21" s="6"/>
      <c r="D21" s="6"/>
      <c r="E21" s="6"/>
    </row>
    <row r="22" spans="1:5" x14ac:dyDescent="0.25">
      <c r="A22" s="6"/>
      <c r="B22" s="6"/>
      <c r="C22" s="6"/>
      <c r="D22" s="6"/>
      <c r="E22" s="6"/>
    </row>
    <row r="23" spans="1:5" x14ac:dyDescent="0.25">
      <c r="A23" s="6"/>
      <c r="B23" s="6"/>
      <c r="C23" s="6"/>
      <c r="D23" s="6"/>
      <c r="E23" s="6"/>
    </row>
    <row r="24" spans="1:5" x14ac:dyDescent="0.25">
      <c r="A24" s="6"/>
      <c r="B24" s="6"/>
      <c r="C24" s="6"/>
      <c r="D24" s="6"/>
      <c r="E24" s="6"/>
    </row>
    <row r="25" spans="1:5" x14ac:dyDescent="0.25">
      <c r="A25" s="6"/>
      <c r="B25" s="6"/>
      <c r="C25" s="6"/>
      <c r="D25" s="6"/>
      <c r="E25" s="6"/>
    </row>
    <row r="26" spans="1:5" x14ac:dyDescent="0.25">
      <c r="A26" s="6"/>
      <c r="B26" s="6"/>
      <c r="C26" s="6"/>
      <c r="D26" s="6"/>
      <c r="E26" s="6"/>
    </row>
    <row r="27" spans="1:5" x14ac:dyDescent="0.25">
      <c r="A27" s="6"/>
      <c r="B27" s="6"/>
      <c r="C27" s="6"/>
      <c r="D27" s="6"/>
      <c r="E27" s="6"/>
    </row>
    <row r="28" spans="1:5" x14ac:dyDescent="0.25">
      <c r="A28" s="6"/>
      <c r="B28" s="6"/>
      <c r="C28" s="6"/>
      <c r="D28" s="6"/>
      <c r="E28" s="6"/>
    </row>
  </sheetData>
  <pageMargins left="0.7" right="0.7" top="0.75" bottom="0.75" header="0.3" footer="0.3"/>
  <pageSetup orientation="portrait" horizontalDpi="0" verticalDpi="0" r:id="rId1"/>
  <headerFooter>
    <oddFooter>&amp;C© 2014-2021  The Light Brigade, LLC    PillarsOfWealth.com</oddFooter>
  </headerFooter>
  <ignoredErrors>
    <ignoredError sqref="A7:E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Wealth Accumulation 200K</vt:lpstr>
      <vt:lpstr>Wealth Accumulation 100k</vt:lpstr>
      <vt:lpstr>Compounded Investment Value</vt:lpstr>
      <vt:lpstr>Impact of Fees on Wealth Accum.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2021-01-24T14:32:44Z</dcterms:modified>
</cp:coreProperties>
</file>